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25" windowWidth="27795" windowHeight="11700"/>
  </bookViews>
  <sheets>
    <sheet name="доходы" sheetId="1" r:id="rId1"/>
  </sheets>
  <definedNames>
    <definedName name="_xlnm.Print_Titles" localSheetId="0">доходы!$4:$5</definedName>
    <definedName name="_xlnm.Print_Area" localSheetId="0">доходы!$A$2:$G$39</definedName>
  </definedNames>
  <calcPr calcId="145621"/>
</workbook>
</file>

<file path=xl/calcChain.xml><?xml version="1.0" encoding="utf-8"?>
<calcChain xmlns="http://schemas.openxmlformats.org/spreadsheetml/2006/main">
  <c r="G22" i="1" l="1"/>
  <c r="F22" i="1"/>
  <c r="G31" i="1" l="1"/>
  <c r="G30" i="1"/>
  <c r="F31" i="1"/>
  <c r="F30" i="1"/>
  <c r="E29" i="1"/>
  <c r="D29" i="1"/>
  <c r="C29" i="1"/>
  <c r="F29" i="1" l="1"/>
  <c r="G29" i="1"/>
  <c r="D35" i="1" l="1"/>
  <c r="F28" i="1" l="1"/>
  <c r="G24" i="1"/>
  <c r="F24" i="1"/>
  <c r="G28" i="1" l="1"/>
  <c r="E23" i="1"/>
  <c r="D23" i="1"/>
  <c r="C23" i="1"/>
  <c r="G39" i="1" l="1"/>
  <c r="G38" i="1"/>
  <c r="G37" i="1"/>
  <c r="G34" i="1"/>
  <c r="G33" i="1"/>
  <c r="G32" i="1"/>
  <c r="G27" i="1"/>
  <c r="G26" i="1"/>
  <c r="G25" i="1"/>
  <c r="G23" i="1"/>
  <c r="G20" i="1"/>
  <c r="G19" i="1"/>
  <c r="G18" i="1"/>
  <c r="G17" i="1"/>
  <c r="G15" i="1"/>
  <c r="G14" i="1"/>
  <c r="G11" i="1"/>
  <c r="G10" i="1"/>
  <c r="F39" i="1"/>
  <c r="F38" i="1"/>
  <c r="F37" i="1"/>
  <c r="F34" i="1"/>
  <c r="F33" i="1"/>
  <c r="F32" i="1"/>
  <c r="F26" i="1"/>
  <c r="F25" i="1"/>
  <c r="F23" i="1"/>
  <c r="F20" i="1"/>
  <c r="F19" i="1"/>
  <c r="F18" i="1"/>
  <c r="F17" i="1"/>
  <c r="F15" i="1"/>
  <c r="F14" i="1"/>
  <c r="F11" i="1"/>
  <c r="F10" i="1"/>
  <c r="E16" i="1"/>
  <c r="D16" i="1"/>
  <c r="C16" i="1"/>
  <c r="E13" i="1"/>
  <c r="E12" i="1" s="1"/>
  <c r="D13" i="1"/>
  <c r="D12" i="1" s="1"/>
  <c r="C13" i="1"/>
  <c r="C12" i="1" s="1"/>
  <c r="E9" i="1"/>
  <c r="D9" i="1"/>
  <c r="C9" i="1"/>
  <c r="C8" i="1" l="1"/>
  <c r="C7" i="1" s="1"/>
  <c r="C6" i="1" s="1"/>
  <c r="E8" i="1"/>
  <c r="D8" i="1"/>
  <c r="D7" i="1" s="1"/>
  <c r="D6" i="1" s="1"/>
  <c r="F9" i="1"/>
  <c r="G9" i="1"/>
  <c r="G16" i="1"/>
  <c r="G12" i="1"/>
  <c r="F16" i="1"/>
  <c r="F12" i="1"/>
  <c r="G13" i="1"/>
  <c r="F13" i="1"/>
  <c r="E35" i="1"/>
  <c r="C35" i="1"/>
  <c r="G35" i="1" l="1"/>
  <c r="F35" i="1"/>
  <c r="E7" i="1"/>
  <c r="F8" i="1"/>
  <c r="G8" i="1"/>
  <c r="E6" i="1" l="1"/>
  <c r="G7" i="1"/>
  <c r="F7" i="1"/>
  <c r="F6" i="1" l="1"/>
  <c r="G6" i="1"/>
</calcChain>
</file>

<file path=xl/sharedStrings.xml><?xml version="1.0" encoding="utf-8"?>
<sst xmlns="http://schemas.openxmlformats.org/spreadsheetml/2006/main" count="73" uniqueCount="73">
  <si>
    <t/>
  </si>
  <si>
    <t>тыс. рублей</t>
  </si>
  <si>
    <t>Доходы - всего</t>
  </si>
  <si>
    <t>НАЛОГОВЫЕ И НЕНАЛОГОВЫЕ ДОХОДЫ</t>
  </si>
  <si>
    <t>НАЛОГОВЫЕ  ДОХОДЫ</t>
  </si>
  <si>
    <t>Налог на прибыль организаций</t>
  </si>
  <si>
    <t>Налог на доходы физических лиц</t>
  </si>
  <si>
    <t>Налог на имущество организаций</t>
  </si>
  <si>
    <t>Транспортный налог</t>
  </si>
  <si>
    <t>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</si>
  <si>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</si>
  <si>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</si>
  <si>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</si>
  <si>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Иные межбюджетные трансферты</t>
  </si>
  <si>
    <t>% исполнения</t>
  </si>
  <si>
    <t>КБК</t>
  </si>
  <si>
    <t>Наименование доходов</t>
  </si>
  <si>
    <t>1 00 00000 00 0000 000</t>
  </si>
  <si>
    <t>НАЛОГИ НА ПРИБЫЛЬ, ДОХОДЫ</t>
  </si>
  <si>
    <t>1 01 00000 00 0000 000</t>
  </si>
  <si>
    <t>1 01 01000 00 0000 110</t>
  </si>
  <si>
    <t>НАЛОГИ НА ТОВАРЫ (РАБОТЫ, УСЛУГИ), РЕАЛИЗУЕМЫЕ НА ТЕРРИТОРИИ РОССИЙСКОЙ ФЕДЕРАЦИИ</t>
  </si>
  <si>
    <t>1 03 00000 00 0000 000</t>
  </si>
  <si>
    <t>Акцизы по подакцизным товарам (продукции), производимым на территории Российской Федерации</t>
  </si>
  <si>
    <t>1 03 02000 01 0000 110</t>
  </si>
  <si>
    <t>1 01 02000 01 0000 110</t>
  </si>
  <si>
    <t xml:space="preserve">     Акцизы на алкогольную продукцию</t>
  </si>
  <si>
    <t xml:space="preserve">     Акцизы на нефтепродукты</t>
  </si>
  <si>
    <t>НАЛОГИ НА СОВОКУПНЫЙ ДОХОД</t>
  </si>
  <si>
    <t>1 05 00000 00 0000 000</t>
  </si>
  <si>
    <t>Налог взимаемый в связи с применением упрощенной системы налогообложения</t>
  </si>
  <si>
    <t>1 05 010000 00 0000 110</t>
  </si>
  <si>
    <t>Единый налог на вмененный доход для отдельных видов деятельности</t>
  </si>
  <si>
    <t>1 05 02000 02 0000 110</t>
  </si>
  <si>
    <t>Единый сельскохозяйственный налог</t>
  </si>
  <si>
    <t>1 05 03000 01 0000 110</t>
  </si>
  <si>
    <t>Налог, взимаемый в связи с применением патентной системы налогообложения</t>
  </si>
  <si>
    <t>1 05 04000 02 0000 110</t>
  </si>
  <si>
    <t>Торговый сбор</t>
  </si>
  <si>
    <t>1 05 05000 00 0000 110</t>
  </si>
  <si>
    <t>НАЛОГИ НА ИМУЩЕСТВО</t>
  </si>
  <si>
    <t>1 06 00000 00 0000 000</t>
  </si>
  <si>
    <t>1 06 02000 02 0000 110</t>
  </si>
  <si>
    <t>1 06 04000 02 0000 110</t>
  </si>
  <si>
    <t>1 06 05000 02 0000 110</t>
  </si>
  <si>
    <t>ПРОЧИЕ НАЛОГОВЫЕ ДОХОДЫ</t>
  </si>
  <si>
    <t>2 00 00000 00 0000 000</t>
  </si>
  <si>
    <t>2 02 00000 00 0000 000</t>
  </si>
  <si>
    <t>Дотации бюджетам бюджетной системы Российской Федерации</t>
  </si>
  <si>
    <t>2 02 10000 00 0000 151</t>
  </si>
  <si>
    <t>2 02 20000 00 0000 151</t>
  </si>
  <si>
    <t xml:space="preserve">Субвенции бюджетам бюджетной системы Российской Федерации </t>
  </si>
  <si>
    <t>2 02 30000 00 0000 151</t>
  </si>
  <si>
    <t>2 02 40000 00 0000 151</t>
  </si>
  <si>
    <t>Налог на игорный бизнес</t>
  </si>
  <si>
    <t>Уточненный годовой план</t>
  </si>
  <si>
    <t>Налог на имущество физических лиц</t>
  </si>
  <si>
    <t>1 06 01000 02 0000 110</t>
  </si>
  <si>
    <t>Земельный налог</t>
  </si>
  <si>
    <t>1 06 06000 02 0000 110</t>
  </si>
  <si>
    <t>Налог на профессиональный доход</t>
  </si>
  <si>
    <t>1 05 06000 01 0000 110</t>
  </si>
  <si>
    <t>НАЛОГИ, СБОРЫ И РЕГУЛЯРНЫЕ ПЛАТЕЖИ ЗА ПОЛЬЗОВАНИЕ ПРИРОДНЫМИ РЕСУРСАМИ</t>
  </si>
  <si>
    <t>1 07 00000 00 0000 000</t>
  </si>
  <si>
    <t>Налог на добычу полезных ископаемых</t>
  </si>
  <si>
    <t>1 07 01000 01 0000 110</t>
  </si>
  <si>
    <t xml:space="preserve">Сборы за  пользование объектами животного мира и за пользование объектами водных биологических ресурсов  </t>
  </si>
  <si>
    <t>1 07 04000 01 0000 110</t>
  </si>
  <si>
    <t>Исполнено за I полугодие 2019 года</t>
  </si>
  <si>
    <t>Сведения об исполнении консолидированного бюджета Калужской области за I полугодие 2020 года по доходам в сравнении с соответствующим периодом 2019 года</t>
  </si>
  <si>
    <t>2020 год</t>
  </si>
  <si>
    <t>Исполнено за I полугодие 2020 года</t>
  </si>
  <si>
    <t>Темп роста к соответствующему периоду 2019 года,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</si>
</sst>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8" x14ac:knownFonts="1">
    <font>
      <sz val="10"/>
      <color rgb="FF000000"/>
      <name val="Times New Roman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32"/>
      <name val="Arial Cyr"/>
      <family val="2"/>
      <charset val="204"/>
    </font>
    <font>
      <sz val="12"/>
      <color indexed="32"/>
      <name val="Arial Cyr"/>
      <family val="2"/>
      <charset val="204"/>
    </font>
    <font>
      <i/>
      <sz val="11"/>
      <color indexed="32"/>
      <name val="Arial Cyr"/>
      <family val="2"/>
      <charset val="204"/>
    </font>
    <font>
      <sz val="10"/>
      <name val="Arial Cyr"/>
      <charset val="204"/>
    </font>
    <font>
      <sz val="12"/>
      <name val="Arial Cyr"/>
      <charset val="204"/>
    </font>
    <font>
      <sz val="11"/>
      <color indexed="8"/>
      <name val="Calibri"/>
      <family val="2"/>
      <charset val="204"/>
    </font>
    <font>
      <b/>
      <sz val="12"/>
      <color indexed="24"/>
      <name val="Times New Roman Cyr"/>
      <family val="1"/>
      <charset val="204"/>
    </font>
    <font>
      <b/>
      <sz val="10"/>
      <color rgb="FF00000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3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0">
    <xf numFmtId="0" fontId="0" fillId="0" borderId="0">
      <alignment vertical="top" wrapText="1"/>
    </xf>
    <xf numFmtId="0" fontId="3" fillId="4" borderId="0"/>
    <xf numFmtId="165" fontId="7" fillId="0" borderId="11">
      <alignment wrapText="1"/>
    </xf>
    <xf numFmtId="165" fontId="8" fillId="0" borderId="12" applyBorder="0">
      <alignment wrapText="1"/>
    </xf>
    <xf numFmtId="165" fontId="9" fillId="0" borderId="12" applyBorder="0">
      <alignment wrapText="1"/>
    </xf>
    <xf numFmtId="0" fontId="10" fillId="4" borderId="0"/>
    <xf numFmtId="0" fontId="11" fillId="0" borderId="0"/>
    <xf numFmtId="0" fontId="10" fillId="0" borderId="0"/>
    <xf numFmtId="0" fontId="12" fillId="2" borderId="1" applyNumberFormat="0" applyFont="0" applyAlignment="0" applyProtection="0"/>
    <xf numFmtId="1" fontId="13" fillId="0" borderId="0"/>
  </cellStyleXfs>
  <cellXfs count="72">
    <xf numFmtId="0" fontId="0" fillId="0" borderId="0" xfId="0">
      <alignment vertical="top" wrapText="1"/>
    </xf>
    <xf numFmtId="0" fontId="0" fillId="3" borderId="0" xfId="0" applyFont="1" applyFill="1" applyAlignment="1">
      <alignment vertical="top" wrapText="1"/>
    </xf>
    <xf numFmtId="0" fontId="0" fillId="3" borderId="0" xfId="0" applyFill="1" applyAlignment="1">
      <alignment horizontal="right" wrapText="1"/>
    </xf>
    <xf numFmtId="0" fontId="5" fillId="3" borderId="7" xfId="0" applyFont="1" applyFill="1" applyBorder="1" applyAlignment="1">
      <alignment wrapText="1"/>
    </xf>
    <xf numFmtId="49" fontId="5" fillId="3" borderId="8" xfId="0" applyNumberFormat="1" applyFont="1" applyFill="1" applyBorder="1" applyAlignment="1">
      <alignment horizontal="center" wrapText="1"/>
    </xf>
    <xf numFmtId="0" fontId="6" fillId="3" borderId="0" xfId="0" applyFont="1" applyFill="1" applyAlignment="1">
      <alignment vertical="top" wrapText="1"/>
    </xf>
    <xf numFmtId="0" fontId="5" fillId="3" borderId="8" xfId="0" applyFont="1" applyFill="1" applyBorder="1" applyAlignment="1">
      <alignment horizontal="center" wrapText="1"/>
    </xf>
    <xf numFmtId="164" fontId="0" fillId="3" borderId="0" xfId="0" applyNumberFormat="1" applyFont="1" applyFill="1" applyAlignment="1">
      <alignment vertical="top" wrapText="1"/>
    </xf>
    <xf numFmtId="0" fontId="4" fillId="3" borderId="9" xfId="0" applyFont="1" applyFill="1" applyBorder="1" applyAlignment="1">
      <alignment wrapText="1"/>
    </xf>
    <xf numFmtId="0" fontId="4" fillId="3" borderId="10" xfId="0" applyFont="1" applyFill="1" applyBorder="1" applyAlignment="1">
      <alignment horizontal="center" wrapText="1"/>
    </xf>
    <xf numFmtId="4" fontId="0" fillId="3" borderId="0" xfId="0" applyNumberFormat="1" applyFont="1" applyFill="1" applyAlignment="1">
      <alignment vertical="top" wrapText="1"/>
    </xf>
    <xf numFmtId="0" fontId="5" fillId="0" borderId="7" xfId="0" applyFont="1" applyFill="1" applyBorder="1" applyAlignment="1">
      <alignment wrapText="1"/>
    </xf>
    <xf numFmtId="49" fontId="5" fillId="0" borderId="8" xfId="0" applyNumberFormat="1" applyFont="1" applyFill="1" applyBorder="1" applyAlignment="1">
      <alignment horizontal="center" wrapText="1"/>
    </xf>
    <xf numFmtId="0" fontId="1" fillId="3" borderId="15" xfId="1" applyFont="1" applyFill="1" applyBorder="1" applyAlignment="1">
      <alignment horizontal="right"/>
    </xf>
    <xf numFmtId="0" fontId="2" fillId="3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wrapText="1"/>
    </xf>
    <xf numFmtId="0" fontId="4" fillId="0" borderId="6" xfId="0" applyFont="1" applyFill="1" applyBorder="1" applyAlignment="1">
      <alignment horizontal="center" wrapText="1"/>
    </xf>
    <xf numFmtId="164" fontId="5" fillId="3" borderId="18" xfId="0" applyNumberFormat="1" applyFont="1" applyFill="1" applyBorder="1" applyAlignment="1">
      <alignment horizontal="right" wrapText="1"/>
    </xf>
    <xf numFmtId="164" fontId="4" fillId="3" borderId="22" xfId="0" applyNumberFormat="1" applyFont="1" applyFill="1" applyBorder="1" applyAlignment="1">
      <alignment horizontal="right" wrapText="1"/>
    </xf>
    <xf numFmtId="164" fontId="5" fillId="3" borderId="23" xfId="0" applyNumberFormat="1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wrapText="1"/>
    </xf>
    <xf numFmtId="0" fontId="5" fillId="3" borderId="10" xfId="0" applyFont="1" applyFill="1" applyBorder="1" applyAlignment="1">
      <alignment horizontal="center" wrapText="1"/>
    </xf>
    <xf numFmtId="0" fontId="14" fillId="3" borderId="0" xfId="0" applyFont="1" applyFill="1" applyAlignment="1">
      <alignment vertical="top" wrapText="1"/>
    </xf>
    <xf numFmtId="0" fontId="15" fillId="3" borderId="7" xfId="0" applyFont="1" applyFill="1" applyBorder="1" applyAlignment="1">
      <alignment wrapText="1"/>
    </xf>
    <xf numFmtId="0" fontId="15" fillId="3" borderId="10" xfId="0" applyFont="1" applyFill="1" applyBorder="1" applyAlignment="1">
      <alignment horizontal="center" wrapText="1"/>
    </xf>
    <xf numFmtId="0" fontId="16" fillId="3" borderId="0" xfId="0" applyFont="1" applyFill="1" applyAlignment="1">
      <alignment vertical="top" wrapText="1"/>
    </xf>
    <xf numFmtId="0" fontId="17" fillId="3" borderId="0" xfId="0" applyFont="1" applyFill="1" applyAlignment="1">
      <alignment vertical="top" wrapText="1"/>
    </xf>
    <xf numFmtId="0" fontId="4" fillId="3" borderId="8" xfId="0" applyFont="1" applyFill="1" applyBorder="1" applyAlignment="1">
      <alignment horizontal="center" wrapText="1"/>
    </xf>
    <xf numFmtId="0" fontId="4" fillId="3" borderId="16" xfId="0" applyFont="1" applyFill="1" applyBorder="1" applyAlignment="1">
      <alignment wrapText="1"/>
    </xf>
    <xf numFmtId="49" fontId="4" fillId="3" borderId="17" xfId="0" applyNumberFormat="1" applyFont="1" applyFill="1" applyBorder="1" applyAlignment="1">
      <alignment horizontal="center" wrapText="1"/>
    </xf>
    <xf numFmtId="0" fontId="2" fillId="3" borderId="0" xfId="0" applyFont="1" applyFill="1" applyAlignment="1">
      <alignment vertical="top" wrapText="1"/>
    </xf>
    <xf numFmtId="0" fontId="4" fillId="0" borderId="7" xfId="0" applyFont="1" applyFill="1" applyBorder="1" applyAlignment="1">
      <alignment wrapText="1"/>
    </xf>
    <xf numFmtId="0" fontId="4" fillId="0" borderId="10" xfId="0" applyFont="1" applyFill="1" applyBorder="1" applyAlignment="1">
      <alignment horizontal="center" wrapText="1"/>
    </xf>
    <xf numFmtId="164" fontId="4" fillId="3" borderId="18" xfId="0" applyNumberFormat="1" applyFont="1" applyFill="1" applyBorder="1" applyAlignment="1">
      <alignment horizontal="right" wrapText="1"/>
    </xf>
    <xf numFmtId="0" fontId="5" fillId="0" borderId="27" xfId="0" applyFont="1" applyFill="1" applyBorder="1" applyAlignment="1">
      <alignment wrapText="1"/>
    </xf>
    <xf numFmtId="49" fontId="5" fillId="0" borderId="28" xfId="0" applyNumberFormat="1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right" vertical="center" wrapText="1"/>
    </xf>
    <xf numFmtId="164" fontId="4" fillId="3" borderId="14" xfId="0" applyNumberFormat="1" applyFont="1" applyFill="1" applyBorder="1" applyAlignment="1">
      <alignment horizontal="right" vertical="center" wrapText="1"/>
    </xf>
    <xf numFmtId="164" fontId="4" fillId="3" borderId="10" xfId="0" applyNumberFormat="1" applyFont="1" applyFill="1" applyBorder="1" applyAlignment="1">
      <alignment horizontal="right" wrapText="1"/>
    </xf>
    <xf numFmtId="164" fontId="4" fillId="3" borderId="8" xfId="0" applyNumberFormat="1" applyFont="1" applyFill="1" applyBorder="1" applyAlignment="1">
      <alignment horizontal="right" wrapText="1"/>
    </xf>
    <xf numFmtId="164" fontId="5" fillId="3" borderId="8" xfId="0" applyNumberFormat="1" applyFont="1" applyFill="1" applyBorder="1" applyAlignment="1">
      <alignment horizontal="right" wrapText="1"/>
    </xf>
    <xf numFmtId="164" fontId="15" fillId="3" borderId="8" xfId="0" applyNumberFormat="1" applyFont="1" applyFill="1" applyBorder="1" applyAlignment="1">
      <alignment horizontal="right" wrapText="1"/>
    </xf>
    <xf numFmtId="164" fontId="4" fillId="3" borderId="17" xfId="0" applyNumberFormat="1" applyFont="1" applyFill="1" applyBorder="1" applyAlignment="1">
      <alignment horizontal="right" wrapText="1"/>
    </xf>
    <xf numFmtId="164" fontId="4" fillId="0" borderId="24" xfId="0" applyNumberFormat="1" applyFont="1" applyFill="1" applyBorder="1" applyAlignment="1">
      <alignment horizontal="right" wrapText="1"/>
    </xf>
    <xf numFmtId="164" fontId="4" fillId="0" borderId="25" xfId="0" applyNumberFormat="1" applyFont="1" applyFill="1" applyBorder="1" applyAlignment="1">
      <alignment horizontal="right" wrapText="1"/>
    </xf>
    <xf numFmtId="164" fontId="5" fillId="0" borderId="25" xfId="0" applyNumberFormat="1" applyFont="1" applyFill="1" applyBorder="1" applyAlignment="1">
      <alignment horizontal="right" wrapText="1"/>
    </xf>
    <xf numFmtId="164" fontId="5" fillId="0" borderId="29" xfId="0" applyNumberFormat="1" applyFont="1" applyFill="1" applyBorder="1" applyAlignment="1">
      <alignment horizontal="right" wrapText="1"/>
    </xf>
    <xf numFmtId="164" fontId="4" fillId="3" borderId="6" xfId="0" applyNumberFormat="1" applyFont="1" applyFill="1" applyBorder="1" applyAlignment="1">
      <alignment horizontal="right" wrapText="1"/>
    </xf>
    <xf numFmtId="164" fontId="5" fillId="0" borderId="8" xfId="0" applyNumberFormat="1" applyFont="1" applyFill="1" applyBorder="1" applyAlignment="1">
      <alignment horizontal="right" wrapText="1"/>
    </xf>
    <xf numFmtId="164" fontId="15" fillId="0" borderId="8" xfId="0" applyNumberFormat="1" applyFont="1" applyFill="1" applyBorder="1" applyAlignment="1">
      <alignment horizontal="right" wrapText="1"/>
    </xf>
    <xf numFmtId="164" fontId="4" fillId="0" borderId="8" xfId="0" applyNumberFormat="1" applyFont="1" applyFill="1" applyBorder="1" applyAlignment="1">
      <alignment horizontal="right" wrapText="1"/>
    </xf>
    <xf numFmtId="164" fontId="4" fillId="0" borderId="28" xfId="0" applyNumberFormat="1" applyFont="1" applyFill="1" applyBorder="1" applyAlignment="1">
      <alignment horizontal="right" wrapText="1"/>
    </xf>
    <xf numFmtId="164" fontId="4" fillId="3" borderId="24" xfId="0" applyNumberFormat="1" applyFont="1" applyFill="1" applyBorder="1" applyAlignment="1">
      <alignment horizontal="right" wrapText="1"/>
    </xf>
    <xf numFmtId="164" fontId="5" fillId="3" borderId="25" xfId="0" applyNumberFormat="1" applyFont="1" applyFill="1" applyBorder="1" applyAlignment="1">
      <alignment horizontal="right" wrapText="1"/>
    </xf>
    <xf numFmtId="164" fontId="5" fillId="3" borderId="29" xfId="0" applyNumberFormat="1" applyFont="1" applyFill="1" applyBorder="1" applyAlignment="1">
      <alignment horizontal="right" wrapText="1"/>
    </xf>
    <xf numFmtId="164" fontId="4" fillId="3" borderId="30" xfId="0" applyNumberFormat="1" applyFont="1" applyFill="1" applyBorder="1" applyAlignment="1">
      <alignment horizontal="right" wrapText="1"/>
    </xf>
    <xf numFmtId="164" fontId="4" fillId="3" borderId="23" xfId="0" applyNumberFormat="1" applyFont="1" applyFill="1" applyBorder="1" applyAlignment="1">
      <alignment horizontal="right" wrapText="1"/>
    </xf>
    <xf numFmtId="164" fontId="4" fillId="3" borderId="25" xfId="0" applyNumberFormat="1" applyFont="1" applyFill="1" applyBorder="1" applyAlignment="1">
      <alignment horizontal="right" wrapText="1"/>
    </xf>
    <xf numFmtId="164" fontId="4" fillId="3" borderId="29" xfId="0" applyNumberFormat="1" applyFont="1" applyFill="1" applyBorder="1" applyAlignment="1">
      <alignment horizontal="right" wrapText="1"/>
    </xf>
    <xf numFmtId="164" fontId="4" fillId="3" borderId="2" xfId="0" applyNumberFormat="1" applyFont="1" applyFill="1" applyBorder="1" applyAlignment="1">
      <alignment horizontal="right" wrapText="1"/>
    </xf>
    <xf numFmtId="49" fontId="4" fillId="3" borderId="8" xfId="0" applyNumberFormat="1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top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</cellXfs>
  <cellStyles count="10">
    <cellStyle name="ЗГ1" xfId="2"/>
    <cellStyle name="ЗГ2" xfId="3"/>
    <cellStyle name="ЗГ3" xfId="4"/>
    <cellStyle name="Обычный" xfId="0" builtinId="0"/>
    <cellStyle name="Обычный 14" xfId="5"/>
    <cellStyle name="Обычный 2" xfId="6"/>
    <cellStyle name="Обычный 3" xfId="1"/>
    <cellStyle name="Обычный 4" xfId="7"/>
    <cellStyle name="Примечание 2" xfId="8"/>
    <cellStyle name="ТЕКСТ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view="pageBreakPreview" zoomScaleNormal="115" zoomScaleSheetLayoutView="100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A2" sqref="A2:G2"/>
    </sheetView>
  </sheetViews>
  <sheetFormatPr defaultColWidth="8.83203125" defaultRowHeight="12.75" x14ac:dyDescent="0.2"/>
  <cols>
    <col min="1" max="1" width="90.33203125" style="1" customWidth="1"/>
    <col min="2" max="2" width="29.33203125" style="1" customWidth="1"/>
    <col min="3" max="3" width="16.6640625" style="1" customWidth="1"/>
    <col min="4" max="4" width="16.33203125" style="1" customWidth="1"/>
    <col min="5" max="5" width="17.1640625" style="1" customWidth="1"/>
    <col min="6" max="6" width="12.83203125" style="1" customWidth="1"/>
    <col min="7" max="7" width="16.33203125" style="1" customWidth="1"/>
    <col min="8" max="8" width="8.83203125" style="1"/>
    <col min="9" max="10" width="11.6640625" style="1" bestFit="1" customWidth="1"/>
    <col min="11" max="11" width="8.83203125" style="1"/>
    <col min="12" max="12" width="12.6640625" style="1" bestFit="1" customWidth="1"/>
    <col min="13" max="16384" width="8.83203125" style="1"/>
  </cols>
  <sheetData>
    <row r="1" spans="1:7" ht="2.25" customHeight="1" x14ac:dyDescent="0.2"/>
    <row r="2" spans="1:7" ht="38.25" customHeight="1" x14ac:dyDescent="0.2">
      <c r="A2" s="65" t="s">
        <v>69</v>
      </c>
      <c r="B2" s="65"/>
      <c r="C2" s="65"/>
      <c r="D2" s="65"/>
      <c r="E2" s="65"/>
      <c r="F2" s="65"/>
      <c r="G2" s="65"/>
    </row>
    <row r="3" spans="1:7" ht="13.5" customHeight="1" thickBot="1" x14ac:dyDescent="0.25">
      <c r="A3" s="1" t="s">
        <v>0</v>
      </c>
      <c r="F3" s="2"/>
      <c r="G3" s="2" t="s">
        <v>1</v>
      </c>
    </row>
    <row r="4" spans="1:7" ht="18.75" customHeight="1" thickBot="1" x14ac:dyDescent="0.25">
      <c r="A4" s="63" t="s">
        <v>16</v>
      </c>
      <c r="B4" s="67" t="s">
        <v>15</v>
      </c>
      <c r="C4" s="63" t="s">
        <v>68</v>
      </c>
      <c r="D4" s="69" t="s">
        <v>70</v>
      </c>
      <c r="E4" s="70"/>
      <c r="F4" s="71"/>
      <c r="G4" s="63" t="s">
        <v>72</v>
      </c>
    </row>
    <row r="5" spans="1:7" ht="42" customHeight="1" thickBot="1" x14ac:dyDescent="0.25">
      <c r="A5" s="66"/>
      <c r="B5" s="68"/>
      <c r="C5" s="64"/>
      <c r="D5" s="20" t="s">
        <v>55</v>
      </c>
      <c r="E5" s="37" t="s">
        <v>71</v>
      </c>
      <c r="F5" s="20" t="s">
        <v>14</v>
      </c>
      <c r="G5" s="64"/>
    </row>
    <row r="6" spans="1:7" ht="18.75" customHeight="1" thickBot="1" x14ac:dyDescent="0.35">
      <c r="A6" s="13" t="s">
        <v>2</v>
      </c>
      <c r="B6" s="14"/>
      <c r="C6" s="38">
        <f>C7+C34</f>
        <v>35400943.400000006</v>
      </c>
      <c r="D6" s="38">
        <f t="shared" ref="D6:E6" si="0">D7+D34</f>
        <v>85248068.299999997</v>
      </c>
      <c r="E6" s="39">
        <f t="shared" si="0"/>
        <v>35876375.299999997</v>
      </c>
      <c r="F6" s="57">
        <f>E6/D6*100</f>
        <v>42.084678298804334</v>
      </c>
      <c r="G6" s="61">
        <f>E6/C6*100</f>
        <v>101.34299217573957</v>
      </c>
    </row>
    <row r="7" spans="1:7" ht="20.45" customHeight="1" x14ac:dyDescent="0.25">
      <c r="A7" s="8" t="s">
        <v>3</v>
      </c>
      <c r="B7" s="9" t="s">
        <v>17</v>
      </c>
      <c r="C7" s="40">
        <f>C8+C33</f>
        <v>32484902.900000002</v>
      </c>
      <c r="D7" s="40">
        <f t="shared" ref="D7:E7" si="1">D8+D33</f>
        <v>69616610.099999994</v>
      </c>
      <c r="E7" s="49">
        <f t="shared" si="1"/>
        <v>30551510.5</v>
      </c>
      <c r="F7" s="54">
        <f t="shared" ref="F7:F39" si="2">E7/D7*100</f>
        <v>43.885375136931586</v>
      </c>
      <c r="G7" s="18">
        <f t="shared" ref="G7:G39" si="3">E7/C7*100</f>
        <v>94.048335603921402</v>
      </c>
    </row>
    <row r="8" spans="1:7" s="5" customFormat="1" ht="15.75" x14ac:dyDescent="0.25">
      <c r="A8" s="3" t="s">
        <v>4</v>
      </c>
      <c r="B8" s="4"/>
      <c r="C8" s="41">
        <f>C9+C12+C16+C23+C32+C29</f>
        <v>31119349.400000002</v>
      </c>
      <c r="D8" s="41">
        <f t="shared" ref="D8:E8" si="4">D9+D12+D16+D23+D32+D29</f>
        <v>67031953.699999996</v>
      </c>
      <c r="E8" s="41">
        <f t="shared" si="4"/>
        <v>29388405.899999999</v>
      </c>
      <c r="F8" s="59">
        <f t="shared" si="2"/>
        <v>43.842383039478676</v>
      </c>
      <c r="G8" s="34">
        <f t="shared" si="3"/>
        <v>94.437725937805112</v>
      </c>
    </row>
    <row r="9" spans="1:7" s="5" customFormat="1" ht="17.25" customHeight="1" x14ac:dyDescent="0.25">
      <c r="A9" s="21" t="s">
        <v>18</v>
      </c>
      <c r="B9" s="9" t="s">
        <v>19</v>
      </c>
      <c r="C9" s="41">
        <f>SUM(C10:C11)</f>
        <v>20404190</v>
      </c>
      <c r="D9" s="41">
        <f t="shared" ref="D9:E9" si="5">SUM(D10:D11)</f>
        <v>43510585.299999997</v>
      </c>
      <c r="E9" s="41">
        <f t="shared" si="5"/>
        <v>19768874.5</v>
      </c>
      <c r="F9" s="59">
        <f t="shared" si="2"/>
        <v>45.434632431846424</v>
      </c>
      <c r="G9" s="34">
        <f t="shared" si="3"/>
        <v>96.886347853063512</v>
      </c>
    </row>
    <row r="10" spans="1:7" ht="15.75" x14ac:dyDescent="0.25">
      <c r="A10" s="3" t="s">
        <v>5</v>
      </c>
      <c r="B10" s="22" t="s">
        <v>20</v>
      </c>
      <c r="C10" s="42">
        <v>9689224.8000000007</v>
      </c>
      <c r="D10" s="42">
        <v>18580731.199999999</v>
      </c>
      <c r="E10" s="50">
        <v>9326093.4000000004</v>
      </c>
      <c r="F10" s="55">
        <f t="shared" si="2"/>
        <v>50.192284144339816</v>
      </c>
      <c r="G10" s="17">
        <f t="shared" si="3"/>
        <v>96.25221410901726</v>
      </c>
    </row>
    <row r="11" spans="1:7" ht="15.75" x14ac:dyDescent="0.25">
      <c r="A11" s="3" t="s">
        <v>6</v>
      </c>
      <c r="B11" s="22" t="s">
        <v>25</v>
      </c>
      <c r="C11" s="42">
        <v>10714965.199999999</v>
      </c>
      <c r="D11" s="42">
        <v>24929854.100000001</v>
      </c>
      <c r="E11" s="50">
        <v>10442781.1</v>
      </c>
      <c r="F11" s="55">
        <f t="shared" si="2"/>
        <v>41.888657102088693</v>
      </c>
      <c r="G11" s="17">
        <f t="shared" si="3"/>
        <v>97.459776164275368</v>
      </c>
    </row>
    <row r="12" spans="1:7" s="23" customFormat="1" ht="32.25" customHeight="1" x14ac:dyDescent="0.25">
      <c r="A12" s="21" t="s">
        <v>21</v>
      </c>
      <c r="B12" s="9" t="s">
        <v>22</v>
      </c>
      <c r="C12" s="41">
        <f>C13</f>
        <v>5239174.0999999996</v>
      </c>
      <c r="D12" s="41">
        <f t="shared" ref="D12:E12" si="6">D13</f>
        <v>11724488</v>
      </c>
      <c r="E12" s="41">
        <f t="shared" si="6"/>
        <v>4861959.4000000004</v>
      </c>
      <c r="F12" s="59">
        <f t="shared" si="2"/>
        <v>41.468415507781664</v>
      </c>
      <c r="G12" s="34">
        <f t="shared" si="3"/>
        <v>92.800111376333163</v>
      </c>
    </row>
    <row r="13" spans="1:7" ht="31.5" x14ac:dyDescent="0.25">
      <c r="A13" s="3" t="s">
        <v>23</v>
      </c>
      <c r="B13" s="22" t="s">
        <v>24</v>
      </c>
      <c r="C13" s="42">
        <f>SUM(C14:C15)</f>
        <v>5239174.0999999996</v>
      </c>
      <c r="D13" s="42">
        <f t="shared" ref="D13:E13" si="7">SUM(D14:D15)</f>
        <v>11724488</v>
      </c>
      <c r="E13" s="42">
        <f t="shared" si="7"/>
        <v>4861959.4000000004</v>
      </c>
      <c r="F13" s="55">
        <f t="shared" si="2"/>
        <v>41.468415507781664</v>
      </c>
      <c r="G13" s="17">
        <f t="shared" si="3"/>
        <v>92.800111376333163</v>
      </c>
    </row>
    <row r="14" spans="1:7" s="26" customFormat="1" ht="15.75" x14ac:dyDescent="0.25">
      <c r="A14" s="24" t="s">
        <v>26</v>
      </c>
      <c r="B14" s="25"/>
      <c r="C14" s="43">
        <v>3558006.2</v>
      </c>
      <c r="D14" s="43">
        <v>8277974.5999999996</v>
      </c>
      <c r="E14" s="51">
        <v>3272001.6</v>
      </c>
      <c r="F14" s="55">
        <f t="shared" si="2"/>
        <v>39.526596276340356</v>
      </c>
      <c r="G14" s="17">
        <f t="shared" si="3"/>
        <v>91.961660999916177</v>
      </c>
    </row>
    <row r="15" spans="1:7" s="26" customFormat="1" ht="15.75" x14ac:dyDescent="0.25">
      <c r="A15" s="24" t="s">
        <v>27</v>
      </c>
      <c r="B15" s="25"/>
      <c r="C15" s="43">
        <v>1681167.9</v>
      </c>
      <c r="D15" s="43">
        <v>3446513.4</v>
      </c>
      <c r="E15" s="51">
        <v>1589957.8</v>
      </c>
      <c r="F15" s="55">
        <f t="shared" si="2"/>
        <v>46.13235509254077</v>
      </c>
      <c r="G15" s="17">
        <f t="shared" si="3"/>
        <v>94.574599003466588</v>
      </c>
    </row>
    <row r="16" spans="1:7" s="27" customFormat="1" ht="15.75" x14ac:dyDescent="0.25">
      <c r="A16" s="21" t="s">
        <v>28</v>
      </c>
      <c r="B16" s="9" t="s">
        <v>29</v>
      </c>
      <c r="C16" s="41">
        <f>SUM(C17:C22)</f>
        <v>1917257.7</v>
      </c>
      <c r="D16" s="41">
        <f t="shared" ref="D16:E16" si="8">SUM(D17:D22)</f>
        <v>3869290.4</v>
      </c>
      <c r="E16" s="41">
        <f t="shared" si="8"/>
        <v>1692254</v>
      </c>
      <c r="F16" s="59">
        <f t="shared" si="2"/>
        <v>43.735512847523673</v>
      </c>
      <c r="G16" s="34">
        <f t="shared" si="3"/>
        <v>88.264295404837853</v>
      </c>
    </row>
    <row r="17" spans="1:12" s="26" customFormat="1" ht="31.5" x14ac:dyDescent="0.25">
      <c r="A17" s="3" t="s">
        <v>30</v>
      </c>
      <c r="B17" s="22" t="s">
        <v>31</v>
      </c>
      <c r="C17" s="42">
        <v>1597595</v>
      </c>
      <c r="D17" s="42">
        <v>3240985.9</v>
      </c>
      <c r="E17" s="50">
        <v>1409788.9</v>
      </c>
      <c r="F17" s="55">
        <f t="shared" si="2"/>
        <v>43.498766841287399</v>
      </c>
      <c r="G17" s="17">
        <f t="shared" si="3"/>
        <v>88.244448686932543</v>
      </c>
    </row>
    <row r="18" spans="1:12" s="26" customFormat="1" ht="17.25" customHeight="1" x14ac:dyDescent="0.25">
      <c r="A18" s="3" t="s">
        <v>32</v>
      </c>
      <c r="B18" s="22" t="s">
        <v>33</v>
      </c>
      <c r="C18" s="42">
        <v>288489.8</v>
      </c>
      <c r="D18" s="42">
        <v>568209.69999999995</v>
      </c>
      <c r="E18" s="50">
        <v>248978.6</v>
      </c>
      <c r="F18" s="55">
        <f t="shared" si="2"/>
        <v>43.818083359013407</v>
      </c>
      <c r="G18" s="17">
        <f t="shared" si="3"/>
        <v>86.304125830445315</v>
      </c>
    </row>
    <row r="19" spans="1:12" s="26" customFormat="1" ht="15.75" x14ac:dyDescent="0.25">
      <c r="A19" s="3" t="s">
        <v>34</v>
      </c>
      <c r="B19" s="22" t="s">
        <v>35</v>
      </c>
      <c r="C19" s="42">
        <v>5624.7</v>
      </c>
      <c r="D19" s="42">
        <v>9998.2000000000007</v>
      </c>
      <c r="E19" s="50">
        <v>3473</v>
      </c>
      <c r="F19" s="55">
        <f t="shared" si="2"/>
        <v>34.736252525454582</v>
      </c>
      <c r="G19" s="17">
        <f t="shared" si="3"/>
        <v>61.745515316372433</v>
      </c>
    </row>
    <row r="20" spans="1:12" s="26" customFormat="1" ht="31.5" x14ac:dyDescent="0.25">
      <c r="A20" s="3" t="s">
        <v>36</v>
      </c>
      <c r="B20" s="22" t="s">
        <v>37</v>
      </c>
      <c r="C20" s="42">
        <v>23316.3</v>
      </c>
      <c r="D20" s="42">
        <v>47410.2</v>
      </c>
      <c r="E20" s="50">
        <v>14651.5</v>
      </c>
      <c r="F20" s="55">
        <f t="shared" si="2"/>
        <v>30.903687392164557</v>
      </c>
      <c r="G20" s="17">
        <f t="shared" si="3"/>
        <v>62.838014607806556</v>
      </c>
    </row>
    <row r="21" spans="1:12" s="26" customFormat="1" ht="15.75" x14ac:dyDescent="0.25">
      <c r="A21" s="3" t="s">
        <v>38</v>
      </c>
      <c r="B21" s="22" t="s">
        <v>39</v>
      </c>
      <c r="C21" s="42">
        <v>0</v>
      </c>
      <c r="D21" s="42">
        <v>0</v>
      </c>
      <c r="E21" s="50">
        <v>0</v>
      </c>
      <c r="F21" s="55">
        <v>0</v>
      </c>
      <c r="G21" s="17">
        <v>0</v>
      </c>
    </row>
    <row r="22" spans="1:12" s="26" customFormat="1" ht="15.75" x14ac:dyDescent="0.25">
      <c r="A22" s="3" t="s">
        <v>60</v>
      </c>
      <c r="B22" s="22" t="s">
        <v>61</v>
      </c>
      <c r="C22" s="42">
        <v>2231.9</v>
      </c>
      <c r="D22" s="42">
        <v>2686.4</v>
      </c>
      <c r="E22" s="50">
        <v>15362</v>
      </c>
      <c r="F22" s="55">
        <f t="shared" ref="F21:F22" si="9">E22/D22*100</f>
        <v>571.84335914234657</v>
      </c>
      <c r="G22" s="17">
        <f t="shared" ref="G21:G22" si="10">E22/C22*100</f>
        <v>688.292486222501</v>
      </c>
    </row>
    <row r="23" spans="1:12" s="27" customFormat="1" ht="15.75" x14ac:dyDescent="0.25">
      <c r="A23" s="21" t="s">
        <v>40</v>
      </c>
      <c r="B23" s="9" t="s">
        <v>41</v>
      </c>
      <c r="C23" s="41">
        <f>SUM(C24:C28)</f>
        <v>3343977.8000000003</v>
      </c>
      <c r="D23" s="41">
        <f t="shared" ref="D23:E23" si="11">SUM(D24:D28)</f>
        <v>7447843.7999999989</v>
      </c>
      <c r="E23" s="41">
        <f t="shared" si="11"/>
        <v>2882100</v>
      </c>
      <c r="F23" s="59">
        <f t="shared" si="2"/>
        <v>38.69710586572721</v>
      </c>
      <c r="G23" s="34">
        <f t="shared" si="3"/>
        <v>86.187773136532172</v>
      </c>
    </row>
    <row r="24" spans="1:12" s="27" customFormat="1" ht="15.75" x14ac:dyDescent="0.25">
      <c r="A24" s="3" t="s">
        <v>56</v>
      </c>
      <c r="B24" s="6" t="s">
        <v>57</v>
      </c>
      <c r="C24" s="42">
        <v>20451.7</v>
      </c>
      <c r="D24" s="42">
        <v>210113.6</v>
      </c>
      <c r="E24" s="42">
        <v>27708.400000000001</v>
      </c>
      <c r="F24" s="55">
        <f t="shared" si="2"/>
        <v>13.187342466170682</v>
      </c>
      <c r="G24" s="17">
        <f t="shared" si="3"/>
        <v>135.48213595935789</v>
      </c>
    </row>
    <row r="25" spans="1:12" ht="15.75" x14ac:dyDescent="0.25">
      <c r="A25" s="3" t="s">
        <v>7</v>
      </c>
      <c r="B25" s="6" t="s">
        <v>42</v>
      </c>
      <c r="C25" s="42">
        <v>2562285.4</v>
      </c>
      <c r="D25" s="42">
        <v>4879264.3</v>
      </c>
      <c r="E25" s="50">
        <v>2176275.5</v>
      </c>
      <c r="F25" s="55">
        <f t="shared" si="2"/>
        <v>44.602533623767833</v>
      </c>
      <c r="G25" s="17">
        <f t="shared" si="3"/>
        <v>84.93493738051194</v>
      </c>
      <c r="L25" s="10"/>
    </row>
    <row r="26" spans="1:12" ht="15.75" x14ac:dyDescent="0.25">
      <c r="A26" s="3" t="s">
        <v>8</v>
      </c>
      <c r="B26" s="6" t="s">
        <v>43</v>
      </c>
      <c r="C26" s="42">
        <v>221630.1</v>
      </c>
      <c r="D26" s="42">
        <v>1045300</v>
      </c>
      <c r="E26" s="50">
        <v>240111.6</v>
      </c>
      <c r="F26" s="55">
        <f t="shared" si="2"/>
        <v>22.970592174495362</v>
      </c>
      <c r="G26" s="17">
        <f t="shared" si="3"/>
        <v>108.33889440107637</v>
      </c>
    </row>
    <row r="27" spans="1:12" ht="15.75" x14ac:dyDescent="0.25">
      <c r="A27" s="3" t="s">
        <v>54</v>
      </c>
      <c r="B27" s="6" t="s">
        <v>44</v>
      </c>
      <c r="C27" s="42">
        <v>985</v>
      </c>
      <c r="D27" s="42">
        <v>0</v>
      </c>
      <c r="E27" s="50">
        <v>-19</v>
      </c>
      <c r="F27" s="55">
        <v>0</v>
      </c>
      <c r="G27" s="17">
        <f t="shared" si="3"/>
        <v>-1.9289340101522845</v>
      </c>
    </row>
    <row r="28" spans="1:12" ht="15.75" x14ac:dyDescent="0.25">
      <c r="A28" s="3" t="s">
        <v>58</v>
      </c>
      <c r="B28" s="6" t="s">
        <v>59</v>
      </c>
      <c r="C28" s="42">
        <v>538625.6</v>
      </c>
      <c r="D28" s="42">
        <v>1313165.8999999999</v>
      </c>
      <c r="E28" s="50">
        <v>438023.5</v>
      </c>
      <c r="F28" s="55">
        <f t="shared" si="2"/>
        <v>33.356295651600462</v>
      </c>
      <c r="G28" s="17">
        <f t="shared" si="3"/>
        <v>81.322443641742993</v>
      </c>
    </row>
    <row r="29" spans="1:12" ht="31.5" x14ac:dyDescent="0.25">
      <c r="A29" s="21" t="s">
        <v>62</v>
      </c>
      <c r="B29" s="62" t="s">
        <v>63</v>
      </c>
      <c r="C29" s="41">
        <f>SUM(C30:C31)</f>
        <v>48820.7</v>
      </c>
      <c r="D29" s="41">
        <f t="shared" ref="D29:E29" si="12">SUM(D30:D31)</f>
        <v>128340</v>
      </c>
      <c r="E29" s="41">
        <f t="shared" si="12"/>
        <v>52492.3</v>
      </c>
      <c r="F29" s="59">
        <f t="shared" si="2"/>
        <v>40.90096618357488</v>
      </c>
      <c r="G29" s="34">
        <f t="shared" si="3"/>
        <v>107.52058040953941</v>
      </c>
    </row>
    <row r="30" spans="1:12" ht="15.75" x14ac:dyDescent="0.25">
      <c r="A30" s="3" t="s">
        <v>64</v>
      </c>
      <c r="B30" s="4" t="s">
        <v>65</v>
      </c>
      <c r="C30" s="42">
        <v>48544.2</v>
      </c>
      <c r="D30" s="42">
        <v>127130</v>
      </c>
      <c r="E30" s="50">
        <v>51986.3</v>
      </c>
      <c r="F30" s="55">
        <f t="shared" si="2"/>
        <v>40.892236293557779</v>
      </c>
      <c r="G30" s="17">
        <f t="shared" si="3"/>
        <v>107.09065140634722</v>
      </c>
    </row>
    <row r="31" spans="1:12" ht="31.5" x14ac:dyDescent="0.25">
      <c r="A31" s="3" t="s">
        <v>66</v>
      </c>
      <c r="B31" s="4" t="s">
        <v>67</v>
      </c>
      <c r="C31" s="42">
        <v>276.5</v>
      </c>
      <c r="D31" s="42">
        <v>1210</v>
      </c>
      <c r="E31" s="50">
        <v>506</v>
      </c>
      <c r="F31" s="55">
        <f t="shared" si="2"/>
        <v>41.818181818181813</v>
      </c>
      <c r="G31" s="17">
        <f t="shared" si="3"/>
        <v>183.00180831826401</v>
      </c>
    </row>
    <row r="32" spans="1:12" s="23" customFormat="1" ht="15.75" x14ac:dyDescent="0.25">
      <c r="A32" s="21" t="s">
        <v>45</v>
      </c>
      <c r="B32" s="28"/>
      <c r="C32" s="41">
        <v>165929.1</v>
      </c>
      <c r="D32" s="41">
        <v>351406.2</v>
      </c>
      <c r="E32" s="52">
        <v>130725.7</v>
      </c>
      <c r="F32" s="59">
        <f t="shared" si="2"/>
        <v>37.200738063244188</v>
      </c>
      <c r="G32" s="34">
        <f t="shared" si="3"/>
        <v>78.784071027926984</v>
      </c>
    </row>
    <row r="33" spans="1:7" s="31" customFormat="1" ht="16.5" thickBot="1" x14ac:dyDescent="0.3">
      <c r="A33" s="29" t="s">
        <v>9</v>
      </c>
      <c r="B33" s="30"/>
      <c r="C33" s="44">
        <v>1365553.5</v>
      </c>
      <c r="D33" s="44">
        <v>2584656.4</v>
      </c>
      <c r="E33" s="53">
        <v>1163104.6000000001</v>
      </c>
      <c r="F33" s="60">
        <f t="shared" si="2"/>
        <v>45.000356720529666</v>
      </c>
      <c r="G33" s="58">
        <f t="shared" si="3"/>
        <v>85.174590376722705</v>
      </c>
    </row>
    <row r="34" spans="1:7" ht="17.25" customHeight="1" x14ac:dyDescent="0.25">
      <c r="A34" s="15" t="s">
        <v>10</v>
      </c>
      <c r="B34" s="16" t="s">
        <v>46</v>
      </c>
      <c r="C34" s="54">
        <v>2916040.5</v>
      </c>
      <c r="D34" s="45">
        <v>15631458.199999999</v>
      </c>
      <c r="E34" s="54">
        <v>5324864.8</v>
      </c>
      <c r="F34" s="54">
        <f t="shared" si="2"/>
        <v>34.065054788042744</v>
      </c>
      <c r="G34" s="18">
        <f t="shared" si="3"/>
        <v>182.60599604155016</v>
      </c>
    </row>
    <row r="35" spans="1:7" s="31" customFormat="1" ht="32.25" customHeight="1" x14ac:dyDescent="0.25">
      <c r="A35" s="32" t="s">
        <v>11</v>
      </c>
      <c r="B35" s="33" t="s">
        <v>47</v>
      </c>
      <c r="C35" s="46">
        <f>SUM(C36:C39)</f>
        <v>2775448.2</v>
      </c>
      <c r="D35" s="46">
        <f>SUM(D36:D39)</f>
        <v>14933627.5</v>
      </c>
      <c r="E35" s="46">
        <f t="shared" ref="E35" si="13">SUM(E36:E39)</f>
        <v>6915660.1000000006</v>
      </c>
      <c r="F35" s="59">
        <f t="shared" si="2"/>
        <v>46.309311652510424</v>
      </c>
      <c r="G35" s="34">
        <f t="shared" si="3"/>
        <v>249.17273181318967</v>
      </c>
    </row>
    <row r="36" spans="1:7" ht="18.75" customHeight="1" x14ac:dyDescent="0.25">
      <c r="A36" s="11" t="s">
        <v>48</v>
      </c>
      <c r="B36" s="12" t="s">
        <v>49</v>
      </c>
      <c r="C36" s="55">
        <v>0</v>
      </c>
      <c r="D36" s="47">
        <v>0</v>
      </c>
      <c r="E36" s="55">
        <v>724423.5</v>
      </c>
      <c r="F36" s="55">
        <v>0</v>
      </c>
      <c r="G36" s="17">
        <v>0</v>
      </c>
    </row>
    <row r="37" spans="1:7" ht="30" customHeight="1" x14ac:dyDescent="0.25">
      <c r="A37" s="11" t="s">
        <v>12</v>
      </c>
      <c r="B37" s="12" t="s">
        <v>50</v>
      </c>
      <c r="C37" s="55">
        <v>715232.1</v>
      </c>
      <c r="D37" s="47">
        <v>7521708.0999999996</v>
      </c>
      <c r="E37" s="55">
        <v>1484683.6</v>
      </c>
      <c r="F37" s="55">
        <f t="shared" si="2"/>
        <v>19.73864952297205</v>
      </c>
      <c r="G37" s="17">
        <f t="shared" si="3"/>
        <v>207.58067206435507</v>
      </c>
    </row>
    <row r="38" spans="1:7" ht="15.75" customHeight="1" x14ac:dyDescent="0.25">
      <c r="A38" s="11" t="s">
        <v>51</v>
      </c>
      <c r="B38" s="12" t="s">
        <v>52</v>
      </c>
      <c r="C38" s="55">
        <v>1457827.6</v>
      </c>
      <c r="D38" s="47">
        <v>3643270.5</v>
      </c>
      <c r="E38" s="55">
        <v>1556059.8</v>
      </c>
      <c r="F38" s="55">
        <f t="shared" si="2"/>
        <v>42.710520670919166</v>
      </c>
      <c r="G38" s="17">
        <f t="shared" si="3"/>
        <v>106.73825903693961</v>
      </c>
    </row>
    <row r="39" spans="1:7" ht="16.5" thickBot="1" x14ac:dyDescent="0.3">
      <c r="A39" s="35" t="s">
        <v>13</v>
      </c>
      <c r="B39" s="36" t="s">
        <v>53</v>
      </c>
      <c r="C39" s="56">
        <v>602388.5</v>
      </c>
      <c r="D39" s="48">
        <v>3768648.9</v>
      </c>
      <c r="E39" s="56">
        <v>3150493.2</v>
      </c>
      <c r="F39" s="56">
        <f t="shared" si="2"/>
        <v>83.597418692943251</v>
      </c>
      <c r="G39" s="19">
        <f t="shared" si="3"/>
        <v>523.00022327783483</v>
      </c>
    </row>
    <row r="40" spans="1:7" x14ac:dyDescent="0.2">
      <c r="E40" s="7"/>
      <c r="F40" s="7"/>
      <c r="G40" s="7"/>
    </row>
  </sheetData>
  <mergeCells count="6">
    <mergeCell ref="G4:G5"/>
    <mergeCell ref="A2:G2"/>
    <mergeCell ref="A4:A5"/>
    <mergeCell ref="B4:B5"/>
    <mergeCell ref="C4:C5"/>
    <mergeCell ref="D4:F4"/>
  </mergeCells>
  <pageMargins left="0" right="0" top="0.19685039370078741" bottom="0.19685039370078741" header="0" footer="0.11811023622047245"/>
  <pageSetup paperSize="9" scale="80" fitToHeight="0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Lobach IA.</dc:creator>
  <cp:lastModifiedBy>Lobach IA.</cp:lastModifiedBy>
  <cp:lastPrinted>2020-09-09T09:02:15Z</cp:lastPrinted>
  <dcterms:created xsi:type="dcterms:W3CDTF">2016-06-14T14:48:33Z</dcterms:created>
  <dcterms:modified xsi:type="dcterms:W3CDTF">2020-09-09T09:02:18Z</dcterms:modified>
</cp:coreProperties>
</file>